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stinybe.sharepoint.com/sites/SalesMarketingTeam-Marcom/Gedeelde documenten/Marcom/04_OFFRES-ET-PRODUITS/01_SOLUTION_MBCAAS_DSTNY/05_SALES KIT/03_DEVISEUR/"/>
    </mc:Choice>
  </mc:AlternateContent>
  <xr:revisionPtr revIDLastSave="78" documentId="8_{5324F21E-05A5-DB47-8108-E27F409EA790}" xr6:coauthVersionLast="47" xr6:coauthVersionMax="47" xr10:uidLastSave="{12D9C98E-C177-C444-AAD4-E8144118FB23}"/>
  <bookViews>
    <workbookView xWindow="28800" yWindow="500" windowWidth="38400" windowHeight="21100" xr2:uid="{00000000-000D-0000-FFFF-FFFF00000000}"/>
  </bookViews>
  <sheets>
    <sheet name="Deviseur" sheetId="1" r:id="rId1"/>
    <sheet name="Projet" sheetId="3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F45" i="3" s="1"/>
  <c r="F45" i="1"/>
  <c r="C33" i="3"/>
  <c r="F33" i="3" s="1"/>
  <c r="F33" i="1"/>
  <c r="C35" i="3"/>
  <c r="F35" i="3" s="1"/>
  <c r="F35" i="1"/>
  <c r="C25" i="3"/>
  <c r="C16" i="3" l="1"/>
  <c r="B1" i="3" s="1"/>
  <c r="C24" i="3"/>
  <c r="B1" i="1"/>
  <c r="C53" i="3" l="1"/>
  <c r="F53" i="3" s="1"/>
  <c r="C50" i="3"/>
  <c r="F50" i="3" s="1"/>
  <c r="C49" i="3"/>
  <c r="F49" i="3" s="1"/>
  <c r="C47" i="3"/>
  <c r="F47" i="3" s="1"/>
  <c r="C40" i="3"/>
  <c r="F40" i="3" s="1"/>
  <c r="C41" i="3"/>
  <c r="F41" i="3" s="1"/>
  <c r="C42" i="3"/>
  <c r="F42" i="3" s="1"/>
  <c r="C43" i="3"/>
  <c r="F43" i="3" s="1"/>
  <c r="C44" i="3"/>
  <c r="F44" i="3" s="1"/>
  <c r="C39" i="3"/>
  <c r="F39" i="3" s="1"/>
  <c r="C30" i="3"/>
  <c r="F30" i="3" s="1"/>
  <c r="C31" i="3"/>
  <c r="C32" i="3"/>
  <c r="F32" i="3" s="1"/>
  <c r="C34" i="3"/>
  <c r="F34" i="3" s="1"/>
  <c r="C36" i="3"/>
  <c r="F36" i="3" s="1"/>
  <c r="C37" i="3"/>
  <c r="F37" i="3" s="1"/>
  <c r="C29" i="3"/>
  <c r="F25" i="3"/>
  <c r="C26" i="3"/>
  <c r="F26" i="3" s="1"/>
  <c r="C27" i="3"/>
  <c r="F27" i="3" s="1"/>
  <c r="F24" i="3"/>
  <c r="F16" i="3"/>
  <c r="C15" i="3"/>
  <c r="C17" i="3" s="1"/>
  <c r="F16" i="1"/>
  <c r="E31" i="1" a="1"/>
  <c r="E31" i="1" s="1"/>
  <c r="F31" i="1" s="1"/>
  <c r="E29" i="1" a="1"/>
  <c r="E29" i="1" s="1"/>
  <c r="F29" i="1" s="1"/>
  <c r="F53" i="1"/>
  <c r="F36" i="1"/>
  <c r="F51" i="1"/>
  <c r="F50" i="1"/>
  <c r="F47" i="1"/>
  <c r="F56" i="1" s="1"/>
  <c r="F49" i="1"/>
  <c r="F44" i="1"/>
  <c r="F43" i="1"/>
  <c r="F42" i="1"/>
  <c r="F41" i="1"/>
  <c r="F40" i="1"/>
  <c r="F39" i="1"/>
  <c r="F34" i="1"/>
  <c r="F30" i="1"/>
  <c r="F37" i="1"/>
  <c r="F32" i="1"/>
  <c r="F27" i="1"/>
  <c r="F26" i="1"/>
  <c r="F25" i="1"/>
  <c r="C15" i="1"/>
  <c r="C17" i="1" s="1"/>
  <c r="F24" i="1"/>
  <c r="E31" i="3" l="1" a="1"/>
  <c r="E31" i="3" s="1"/>
  <c r="F31" i="3" s="1"/>
  <c r="E29" i="3" a="1"/>
  <c r="E29" i="3" s="1"/>
  <c r="F29" i="3" s="1"/>
  <c r="C51" i="3"/>
  <c r="F51" i="3" s="1"/>
  <c r="F56" i="3"/>
  <c r="F57" i="1"/>
  <c r="F57" i="3" l="1"/>
  <c r="K23" i="3" l="1"/>
  <c r="O26" i="3" l="1"/>
  <c r="K24" i="3"/>
  <c r="M26" i="3"/>
  <c r="N2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<sst xmlns="http://schemas.openxmlformats.org/spreadsheetml/2006/main" count="164" uniqueCount="61">
  <si>
    <t>Mon Entreprise</t>
  </si>
  <si>
    <t>Adresse</t>
  </si>
  <si>
    <t>CP, Ville</t>
  </si>
  <si>
    <t>Pays</t>
  </si>
  <si>
    <t>Téléphone :</t>
  </si>
  <si>
    <t>Destinataire</t>
  </si>
  <si>
    <t xml:space="preserve">Date </t>
  </si>
  <si>
    <t>Entreprise</t>
  </si>
  <si>
    <t xml:space="preserve">Référence </t>
  </si>
  <si>
    <t xml:space="preserve">Date de validé </t>
  </si>
  <si>
    <t xml:space="preserve">Emis par </t>
  </si>
  <si>
    <t>Le Vendeur</t>
  </si>
  <si>
    <t xml:space="preserve">Contact client </t>
  </si>
  <si>
    <t>L'Acheteur</t>
  </si>
  <si>
    <t>France</t>
  </si>
  <si>
    <t>Description</t>
  </si>
  <si>
    <t>Quantité</t>
  </si>
  <si>
    <t>Type</t>
  </si>
  <si>
    <t>Prix unitaire HT</t>
  </si>
  <si>
    <t>Total HT</t>
  </si>
  <si>
    <t>Licence Utilisateur</t>
  </si>
  <si>
    <r>
      <t xml:space="preserve">Licence  </t>
    </r>
    <r>
      <rPr>
        <b/>
        <sz val="10"/>
        <color rgb="FF1BA9B5"/>
        <rFont val="Arial"/>
        <family val="2"/>
      </rPr>
      <t>Smart</t>
    </r>
    <r>
      <rPr>
        <sz val="10"/>
        <color rgb="FF4D4D4D"/>
        <rFont val="Arial"/>
        <family val="2"/>
      </rPr>
      <t xml:space="preserve"> | Compteur</t>
    </r>
  </si>
  <si>
    <t>A</t>
  </si>
  <si>
    <r>
      <t xml:space="preserve">Licence  </t>
    </r>
    <r>
      <rPr>
        <b/>
        <sz val="10"/>
        <color rgb="FF1BA9B5"/>
        <rFont val="Arial"/>
        <family val="2"/>
      </rPr>
      <t>Smart</t>
    </r>
    <r>
      <rPr>
        <sz val="10"/>
        <color rgb="FF4D4D4D"/>
        <rFont val="Arial"/>
        <family val="2"/>
      </rPr>
      <t xml:space="preserve"> | Illimité</t>
    </r>
  </si>
  <si>
    <r>
      <rPr>
        <sz val="10"/>
        <rFont val="Arial"/>
        <family val="2"/>
      </rPr>
      <t xml:space="preserve">Licence  </t>
    </r>
    <r>
      <rPr>
        <b/>
        <sz val="10"/>
        <color rgb="FFB41284"/>
        <rFont val="Arial"/>
        <family val="2"/>
      </rPr>
      <t>Smart+</t>
    </r>
    <r>
      <rPr>
        <sz val="10"/>
        <rFont val="Arial"/>
        <family val="2"/>
      </rPr>
      <t xml:space="preserve"> | Compteur</t>
    </r>
  </si>
  <si>
    <r>
      <t xml:space="preserve">Licence  </t>
    </r>
    <r>
      <rPr>
        <b/>
        <sz val="10"/>
        <color rgb="FFB41284"/>
        <rFont val="Arial"/>
        <family val="2"/>
      </rPr>
      <t>Smart+</t>
    </r>
    <r>
      <rPr>
        <sz val="10"/>
        <color rgb="FF4D4D4D"/>
        <rFont val="Arial"/>
        <family val="2"/>
      </rPr>
      <t xml:space="preserve"> | Illimité</t>
    </r>
  </si>
  <si>
    <t>Options</t>
  </si>
  <si>
    <t>Groupement - 1er offert</t>
  </si>
  <si>
    <t>Groupement avancé</t>
  </si>
  <si>
    <t>Serveur Vocal Interactif (SVI) - 1er offert</t>
  </si>
  <si>
    <t>Call2Teams</t>
  </si>
  <si>
    <t>Tableau de bord temps réel</t>
  </si>
  <si>
    <t xml:space="preserve">Analytics avancés (par user actif) </t>
  </si>
  <si>
    <t>Fonctionnalités et statistiques superviseur</t>
  </si>
  <si>
    <t>Fonctionnalités superviseur avancées</t>
  </si>
  <si>
    <t>Forfaits Mobile Bouygues</t>
  </si>
  <si>
    <t>OpenSIM | Illimités + Compteur</t>
  </si>
  <si>
    <t>OpenSIM | Illimités + 1 Go</t>
  </si>
  <si>
    <t>OpenSIM | Illimités + 60 Go</t>
  </si>
  <si>
    <t>OpenSIM | Illimités + 100 Go</t>
  </si>
  <si>
    <t>Cartes SIM</t>
  </si>
  <si>
    <t>Format SIM triple découpe</t>
  </si>
  <si>
    <t>F</t>
  </si>
  <si>
    <t>Numéros professionnels</t>
  </si>
  <si>
    <t xml:space="preserve">Numéros en création </t>
  </si>
  <si>
    <t xml:space="preserve">Numéros en portabilité </t>
  </si>
  <si>
    <t xml:space="preserve">Frais de portabilité d'un numéro existant </t>
  </si>
  <si>
    <t xml:space="preserve">Communications </t>
  </si>
  <si>
    <t xml:space="preserve">2 canaux entrants supplémentaires </t>
  </si>
  <si>
    <t>Total FMS HT</t>
  </si>
  <si>
    <t>Total Abonnement HT</t>
  </si>
  <si>
    <t xml:space="preserve">Marge commerciale </t>
  </si>
  <si>
    <t>Rentabilité du projet</t>
  </si>
  <si>
    <t>Taux de marque</t>
  </si>
  <si>
    <t>Mensualité</t>
  </si>
  <si>
    <t xml:space="preserve">Analytics avancés </t>
  </si>
  <si>
    <t xml:space="preserve">A </t>
  </si>
  <si>
    <t>C2T Go</t>
  </si>
  <si>
    <t>OpenSIM | Illimités + 10 Go</t>
  </si>
  <si>
    <t>OpenSIM | Illimités + 30 Go</t>
  </si>
  <si>
    <t>OpenSIM | Illimités + 200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</si>
</sst>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rgb="FF4D4D4D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1BA9B5"/>
      <name val="Arial"/>
      <family val="2"/>
    </font>
    <font>
      <sz val="10"/>
      <color rgb="FFB41284"/>
      <name val="Arial"/>
      <family val="2"/>
    </font>
    <font>
      <b/>
      <sz val="10"/>
      <color rgb="FFB4128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8"/>
      <color rgb="FF1BA9B5"/>
      <name val="Arial"/>
      <family val="2"/>
    </font>
    <font>
      <b/>
      <sz val="11"/>
      <color theme="1"/>
      <name val="Arial"/>
      <family val="2"/>
    </font>
    <font>
      <sz val="11"/>
      <color rgb="FF1BA9B5"/>
      <name val="Arial"/>
      <family val="2"/>
    </font>
    <font>
      <b/>
      <sz val="12"/>
      <color theme="1"/>
      <name val="Arial"/>
      <family val="2"/>
    </font>
    <font>
      <b/>
      <sz val="12"/>
      <color rgb="FF1BA9B5"/>
      <name val="Arial"/>
      <family val="2"/>
    </font>
    <font>
      <b/>
      <sz val="12"/>
      <name val="Arial"/>
      <family val="2"/>
    </font>
    <font>
      <i/>
      <sz val="10"/>
      <color rgb="FF4D4D4D"/>
      <name val="Arial"/>
      <family val="2"/>
    </font>
    <font>
      <sz val="11"/>
      <color rgb="FFB41284"/>
      <name val="Arial"/>
      <family val="2"/>
    </font>
    <font>
      <b/>
      <sz val="12"/>
      <color rgb="FFB41284"/>
      <name val="Arial"/>
      <family val="2"/>
    </font>
    <font>
      <b/>
      <sz val="18"/>
      <color rgb="FFB41284"/>
      <name val="Arial"/>
      <family val="2"/>
    </font>
    <font>
      <sz val="28"/>
      <color rgb="FFB41284"/>
      <name val="Arial"/>
      <family val="2"/>
    </font>
    <font>
      <sz val="10"/>
      <color rgb="FFFE930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A9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128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5" fontId="2" fillId="5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0" xfId="0" applyFont="1" applyFill="1"/>
    <xf numFmtId="0" fontId="9" fillId="0" borderId="0" xfId="0" applyFont="1"/>
    <xf numFmtId="0" fontId="12" fillId="3" borderId="0" xfId="0" applyFont="1" applyFill="1"/>
    <xf numFmtId="14" fontId="9" fillId="0" borderId="0" xfId="0" applyNumberFormat="1" applyFont="1"/>
    <xf numFmtId="0" fontId="13" fillId="3" borderId="0" xfId="0" applyFont="1" applyFill="1"/>
    <xf numFmtId="0" fontId="16" fillId="3" borderId="0" xfId="0" applyFont="1" applyFill="1"/>
    <xf numFmtId="0" fontId="2" fillId="3" borderId="2" xfId="0" applyFont="1" applyFill="1" applyBorder="1" applyAlignment="1" applyProtection="1">
      <alignment horizontal="left" vertical="center"/>
      <protection locked="0"/>
    </xf>
    <xf numFmtId="14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right"/>
    </xf>
    <xf numFmtId="165" fontId="15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165" fontId="14" fillId="3" borderId="0" xfId="0" applyNumberFormat="1" applyFont="1" applyFill="1" applyAlignment="1">
      <alignment horizontal="left"/>
    </xf>
    <xf numFmtId="0" fontId="9" fillId="4" borderId="0" xfId="0" applyFont="1" applyFill="1"/>
    <xf numFmtId="9" fontId="9" fillId="3" borderId="0" xfId="2" applyFont="1" applyFill="1" applyProtection="1"/>
    <xf numFmtId="9" fontId="9" fillId="0" borderId="0" xfId="2" applyFont="1"/>
    <xf numFmtId="0" fontId="9" fillId="0" borderId="3" xfId="0" applyFont="1" applyBorder="1"/>
    <xf numFmtId="164" fontId="9" fillId="0" borderId="3" xfId="1" applyFont="1" applyBorder="1"/>
    <xf numFmtId="164" fontId="9" fillId="0" borderId="3" xfId="0" applyNumberFormat="1" applyFont="1" applyBorder="1"/>
    <xf numFmtId="166" fontId="9" fillId="0" borderId="3" xfId="2" applyNumberFormat="1" applyFont="1" applyBorder="1"/>
    <xf numFmtId="0" fontId="18" fillId="3" borderId="0" xfId="0" applyFont="1" applyFill="1" applyAlignment="1">
      <alignment horizontal="right"/>
    </xf>
    <xf numFmtId="165" fontId="18" fillId="3" borderId="0" xfId="0" applyNumberFormat="1" applyFont="1" applyFill="1" applyAlignment="1">
      <alignment horizontal="left"/>
    </xf>
    <xf numFmtId="0" fontId="21" fillId="3" borderId="2" xfId="0" applyFont="1" applyFill="1" applyBorder="1" applyAlignment="1">
      <alignment horizontal="left" vertical="center" wrapText="1"/>
    </xf>
    <xf numFmtId="0" fontId="9" fillId="6" borderId="0" xfId="0" applyFont="1" applyFill="1"/>
    <xf numFmtId="0" fontId="17" fillId="6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20" fillId="0" borderId="0" xfId="0" applyFont="1" applyAlignment="1">
      <alignment horizontal="left" vertical="center"/>
    </xf>
    <xf numFmtId="166" fontId="19" fillId="3" borderId="0" xfId="2" applyNumberFormat="1" applyFont="1" applyFill="1" applyAlignment="1" applyProtection="1">
      <alignment horizontal="left" vertical="center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41284"/>
      <color rgb="FFFE9305"/>
      <color rgb="FF1BA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973792</xdr:colOff>
      <xdr:row>0</xdr:row>
      <xdr:rowOff>158012</xdr:rowOff>
    </xdr:from>
    <xdr:to>
      <xdr:col>6</xdr:col>
      <xdr:colOff>819198</xdr:colOff>
      <xdr:row>5</xdr:row>
      <xdr:rowOff>41756</xdr:rowOff>
    </xdr:to>
    <xdr:pic>
      <xdr:nvPicPr>
        <xdr:cNvPr id="2" name="Graphique 21">
          <a:extLst>
            <a:ext uri="{FF2B5EF4-FFF2-40B4-BE49-F238E27FC236}">
              <a16:creationId xmlns:a16="http://schemas.microsoft.com/office/drawing/2014/main" id="{00B414AA-0C7D-650C-7069-94229A49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59557" y="158012"/>
          <a:ext cx="810427" cy="7802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15903</xdr:rowOff>
    </xdr:from>
    <xdr:to>
      <xdr:col>6</xdr:col>
      <xdr:colOff>336176</xdr:colOff>
      <xdr:row>6</xdr:row>
      <xdr:rowOff>15903</xdr:rowOff>
    </xdr:to>
    <xdr:cxnSp macro="">
      <xdr:nvCxnSpPr>
        <xdr:cNvPr id="4" name="Straight Connector 22">
          <a:extLst>
            <a:ext uri="{FF2B5EF4-FFF2-40B4-BE49-F238E27FC236}">
              <a16:creationId xmlns:a16="http://schemas.microsoft.com/office/drawing/2014/main" id="{97F54EB3-ECC7-4127-8482-BD5A840D7092}"/>
            </a:ext>
          </a:extLst>
        </xdr:cNvPr>
        <xdr:cNvCxnSpPr/>
      </xdr:nvCxnSpPr>
      <xdr:spPr>
        <a:xfrm>
          <a:off x="280147" y="1091668"/>
          <a:ext cx="7239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266949</xdr:colOff>
      <xdr:row>21</xdr:row>
      <xdr:rowOff>1374</xdr:rowOff>
    </xdr:from>
    <xdr:to>
      <xdr:col>6</xdr:col>
      <xdr:colOff>381000</xdr:colOff>
      <xdr:row>21</xdr:row>
      <xdr:rowOff>1374</xdr:rowOff>
    </xdr:to>
    <xdr:cxnSp macro="">
      <xdr:nvCxnSpPr>
        <xdr:cNvPr id="9" name="Straight Connector 22">
          <a:extLst>
            <a:ext uri="{FF2B5EF4-FFF2-40B4-BE49-F238E27FC236}">
              <a16:creationId xmlns:a16="http://schemas.microsoft.com/office/drawing/2014/main" id="{A8245141-28EE-44BD-A257-D6B7DD6C011C}"/>
            </a:ext>
          </a:extLst>
        </xdr:cNvPr>
        <xdr:cNvCxnSpPr/>
      </xdr:nvCxnSpPr>
      <xdr:spPr>
        <a:xfrm>
          <a:off x="266949" y="3632080"/>
          <a:ext cx="6691904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493058</xdr:colOff>
      <xdr:row>0</xdr:row>
      <xdr:rowOff>159917</xdr:rowOff>
    </xdr:from>
    <xdr:to>
      <xdr:col>6</xdr:col>
      <xdr:colOff>136169</xdr:colOff>
      <xdr:row>5</xdr:row>
      <xdr:rowOff>37946</xdr:rowOff>
    </xdr:to>
    <xdr:pic>
      <xdr:nvPicPr>
        <xdr:cNvPr id="2" name="Graphique 21">
          <a:extLst>
            <a:ext uri="{FF2B5EF4-FFF2-40B4-BE49-F238E27FC236}">
              <a16:creationId xmlns:a16="http://schemas.microsoft.com/office/drawing/2014/main" id="{DD871C7A-B46C-4FB0-980B-6E095CD3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78823" y="159917"/>
          <a:ext cx="819952" cy="774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19713</xdr:rowOff>
    </xdr:from>
    <xdr:to>
      <xdr:col>6</xdr:col>
      <xdr:colOff>246529</xdr:colOff>
      <xdr:row>6</xdr:row>
      <xdr:rowOff>19713</xdr:rowOff>
    </xdr:to>
    <xdr:cxnSp macro="">
      <xdr:nvCxnSpPr>
        <xdr:cNvPr id="3" name="Straight Connector 22">
          <a:extLst>
            <a:ext uri="{FF2B5EF4-FFF2-40B4-BE49-F238E27FC236}">
              <a16:creationId xmlns:a16="http://schemas.microsoft.com/office/drawing/2014/main" id="{D97B1D00-62A0-4BF6-9E93-A24CBE8DBA44}"/>
            </a:ext>
          </a:extLst>
        </xdr:cNvPr>
        <xdr:cNvCxnSpPr/>
      </xdr:nvCxnSpPr>
      <xdr:spPr>
        <a:xfrm>
          <a:off x="280147" y="1095478"/>
          <a:ext cx="7709647" cy="0"/>
        </a:xfrm>
        <a:prstGeom prst="line">
          <a:avLst/>
        </a:prstGeom>
        <a:ln w="28575">
          <a:solidFill>
            <a:srgbClr val="B4128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266949</xdr:colOff>
      <xdr:row>21</xdr:row>
      <xdr:rowOff>1374</xdr:rowOff>
    </xdr:from>
    <xdr:to>
      <xdr:col>6</xdr:col>
      <xdr:colOff>268941</xdr:colOff>
      <xdr:row>21</xdr:row>
      <xdr:rowOff>1374</xdr:rowOff>
    </xdr:to>
    <xdr:cxnSp macro="">
      <xdr:nvCxnSpPr>
        <xdr:cNvPr id="4" name="Straight Connector 22">
          <a:extLst>
            <a:ext uri="{FF2B5EF4-FFF2-40B4-BE49-F238E27FC236}">
              <a16:creationId xmlns:a16="http://schemas.microsoft.com/office/drawing/2014/main" id="{3716F41B-5BF9-484A-BD70-B4C6CE5E9458}"/>
            </a:ext>
          </a:extLst>
        </xdr:cNvPr>
        <xdr:cNvCxnSpPr/>
      </xdr:nvCxnSpPr>
      <xdr:spPr>
        <a:xfrm>
          <a:off x="266949" y="3632080"/>
          <a:ext cx="6053168" cy="0"/>
        </a:xfrm>
        <a:prstGeom prst="line">
          <a:avLst/>
        </a:prstGeom>
        <a:ln w="28575">
          <a:solidFill>
            <a:srgbClr val="B4128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0F177D7-0C62-494D-B1B6-D43C7418D516}">
  <we:reference id="wa104006972" version="1.0.0.0" store="fr-FR" storeType="OMEX"/>
  <we:alternateReferences>
    <we:reference id="WA104006972" version="1.0.0.0" store="WA104006972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60"/>
  <sheetViews>
    <sheetView showGridLines="0" tabSelected="1" zoomScale="109" zoomScaleNormal="100" workbookViewId="0">
      <selection activeCell="K47" sqref="K47"/>
    </sheetView>
  </sheetViews>
  <sheetFormatPr baseColWidth="10" defaultColWidth="8.83203125" defaultRowHeight="14" x14ac:dyDescent="0.15"/>
  <cols>
    <col min="1" max="1" width="4" style="15" customWidth="1"/>
    <col min="2" max="2" width="36.33203125" style="15" customWidth="1"/>
    <col min="3" max="3" width="11.33203125" style="15" bestFit="1" customWidth="1"/>
    <col min="4" max="4" width="5.5" style="15" bestFit="1" customWidth="1"/>
    <col min="5" max="5" width="16.83203125" style="15" customWidth="1"/>
    <col min="6" max="6" width="13.5" style="15" bestFit="1" customWidth="1"/>
    <col min="7" max="7" width="18.1640625" style="15" customWidth="1"/>
    <col min="8" max="16384" width="8.83203125" style="15"/>
  </cols>
  <sheetData>
    <row r="1" spans="1:7" ht="14.5" customHeight="1" x14ac:dyDescent="0.15">
      <c r="A1" s="14"/>
      <c r="B1" s="46" t="str">
        <f>_xlfn.CONCAT("Projet n° ",C16)</f>
        <v>Projet n° 10</v>
      </c>
      <c r="C1" s="46"/>
      <c r="D1" s="46"/>
      <c r="E1" s="46"/>
      <c r="F1" s="46"/>
      <c r="G1" s="14"/>
    </row>
    <row r="2" spans="1:7" ht="14.5" customHeight="1" x14ac:dyDescent="0.15">
      <c r="A2" s="14"/>
      <c r="B2" s="46"/>
      <c r="C2" s="46"/>
      <c r="D2" s="46"/>
      <c r="E2" s="46"/>
      <c r="F2" s="46"/>
      <c r="G2" s="14"/>
    </row>
    <row r="3" spans="1:7" ht="14.5" customHeight="1" x14ac:dyDescent="0.15">
      <c r="A3" s="14"/>
      <c r="B3" s="46"/>
      <c r="C3" s="46"/>
      <c r="D3" s="46"/>
      <c r="E3" s="46"/>
      <c r="F3" s="46"/>
      <c r="G3" s="14"/>
    </row>
    <row r="4" spans="1:7" ht="14.5" customHeight="1" x14ac:dyDescent="0.15">
      <c r="A4" s="14"/>
      <c r="B4" s="46"/>
      <c r="C4" s="46"/>
      <c r="D4" s="46"/>
      <c r="E4" s="46"/>
      <c r="F4" s="46"/>
      <c r="G4" s="14"/>
    </row>
    <row r="5" spans="1:7" ht="14.5" customHeight="1" x14ac:dyDescent="0.15">
      <c r="A5" s="14"/>
      <c r="B5" s="46"/>
      <c r="C5" s="46"/>
      <c r="D5" s="46"/>
      <c r="E5" s="46"/>
      <c r="F5" s="46"/>
      <c r="G5" s="14"/>
    </row>
    <row r="6" spans="1:7" ht="14.5" customHeight="1" x14ac:dyDescent="0.15">
      <c r="A6" s="14"/>
      <c r="B6" s="46"/>
      <c r="C6" s="46"/>
      <c r="D6" s="46"/>
      <c r="E6" s="46"/>
      <c r="F6" s="46"/>
      <c r="G6" s="14"/>
    </row>
    <row r="7" spans="1:7" x14ac:dyDescent="0.15">
      <c r="A7" s="14"/>
      <c r="B7" s="14"/>
      <c r="C7" s="14"/>
      <c r="D7" s="14"/>
      <c r="E7" s="14"/>
      <c r="F7" s="14"/>
      <c r="G7" s="14"/>
    </row>
    <row r="8" spans="1:7" x14ac:dyDescent="0.15">
      <c r="A8" s="14"/>
      <c r="B8" s="47" t="s">
        <v>0</v>
      </c>
      <c r="C8" s="47"/>
      <c r="D8" s="47"/>
      <c r="E8" s="47"/>
      <c r="F8" s="16"/>
      <c r="G8" s="14"/>
    </row>
    <row r="9" spans="1:7" x14ac:dyDescent="0.15">
      <c r="A9" s="14"/>
      <c r="B9" s="48" t="s">
        <v>1</v>
      </c>
      <c r="C9" s="48"/>
      <c r="D9" s="48"/>
      <c r="E9" s="48"/>
      <c r="F9" s="14"/>
      <c r="G9" s="14"/>
    </row>
    <row r="10" spans="1:7" x14ac:dyDescent="0.15">
      <c r="A10" s="14"/>
      <c r="B10" s="48" t="s">
        <v>2</v>
      </c>
      <c r="C10" s="48"/>
      <c r="D10" s="48"/>
      <c r="E10" s="48"/>
      <c r="F10" s="14"/>
      <c r="G10" s="14"/>
    </row>
    <row r="11" spans="1:7" x14ac:dyDescent="0.15">
      <c r="A11" s="14"/>
      <c r="B11" s="48" t="s">
        <v>3</v>
      </c>
      <c r="C11" s="48"/>
      <c r="D11" s="48"/>
      <c r="E11" s="48"/>
      <c r="F11" s="14"/>
      <c r="G11" s="14"/>
    </row>
    <row r="12" spans="1:7" x14ac:dyDescent="0.15">
      <c r="A12" s="14"/>
      <c r="B12" s="25" t="s">
        <v>4</v>
      </c>
      <c r="C12" s="25"/>
      <c r="D12" s="25"/>
      <c r="E12" s="25"/>
      <c r="F12" s="14"/>
      <c r="G12" s="14"/>
    </row>
    <row r="13" spans="1:7" x14ac:dyDescent="0.15">
      <c r="A13" s="14"/>
      <c r="B13" s="14"/>
      <c r="C13" s="14"/>
      <c r="D13" s="14"/>
      <c r="E13" s="14"/>
      <c r="F13" s="14"/>
      <c r="G13" s="14"/>
    </row>
    <row r="14" spans="1:7" ht="16" x14ac:dyDescent="0.2">
      <c r="A14" s="14"/>
      <c r="B14" s="10"/>
      <c r="C14" s="10"/>
      <c r="D14" s="10"/>
      <c r="E14" s="14"/>
      <c r="F14" s="18" t="s">
        <v>5</v>
      </c>
      <c r="G14" s="14"/>
    </row>
    <row r="15" spans="1:7" x14ac:dyDescent="0.15">
      <c r="A15" s="14"/>
      <c r="B15" s="11" t="s">
        <v>6</v>
      </c>
      <c r="C15" s="21">
        <f ca="1">TODAY()</f>
        <v>45834</v>
      </c>
      <c r="D15" s="12"/>
      <c r="E15" s="14"/>
      <c r="F15" s="24" t="s">
        <v>7</v>
      </c>
      <c r="G15" s="14"/>
    </row>
    <row r="16" spans="1:7" x14ac:dyDescent="0.15">
      <c r="A16" s="14"/>
      <c r="B16" s="11" t="s">
        <v>8</v>
      </c>
      <c r="C16" s="22">
        <v>10</v>
      </c>
      <c r="D16" s="13"/>
      <c r="E16" s="14"/>
      <c r="F16" s="19" t="str">
        <f>C19</f>
        <v>L'Acheteur</v>
      </c>
      <c r="G16" s="14"/>
    </row>
    <row r="17" spans="1:11" x14ac:dyDescent="0.15">
      <c r="A17" s="14"/>
      <c r="B17" s="11" t="s">
        <v>9</v>
      </c>
      <c r="C17" s="12">
        <f ca="1">EDATE(C15,1)</f>
        <v>45864</v>
      </c>
      <c r="D17" s="12"/>
      <c r="E17" s="14"/>
      <c r="F17" s="23" t="s">
        <v>1</v>
      </c>
      <c r="G17" s="14"/>
    </row>
    <row r="18" spans="1:11" x14ac:dyDescent="0.15">
      <c r="A18" s="14"/>
      <c r="B18" s="11" t="s">
        <v>10</v>
      </c>
      <c r="C18" s="22" t="s">
        <v>11</v>
      </c>
      <c r="D18" s="13"/>
      <c r="E18" s="14"/>
      <c r="F18" s="23" t="s">
        <v>2</v>
      </c>
      <c r="G18" s="14"/>
      <c r="K18" s="17"/>
    </row>
    <row r="19" spans="1:11" x14ac:dyDescent="0.15">
      <c r="A19" s="14"/>
      <c r="B19" s="11" t="s">
        <v>12</v>
      </c>
      <c r="C19" s="22" t="s">
        <v>13</v>
      </c>
      <c r="D19" s="13"/>
      <c r="E19" s="14"/>
      <c r="F19" s="23" t="s">
        <v>14</v>
      </c>
      <c r="G19" s="14"/>
    </row>
    <row r="20" spans="1:11" x14ac:dyDescent="0.15">
      <c r="A20" s="14"/>
      <c r="B20" s="10"/>
      <c r="C20" s="10"/>
      <c r="D20" s="10"/>
      <c r="E20" s="14"/>
      <c r="F20" s="14"/>
      <c r="G20" s="14"/>
    </row>
    <row r="21" spans="1:11" x14ac:dyDescent="0.15">
      <c r="A21" s="14"/>
      <c r="B21" s="14"/>
      <c r="C21" s="14"/>
      <c r="D21" s="14"/>
      <c r="E21" s="14"/>
      <c r="F21" s="14"/>
      <c r="G21" s="14"/>
    </row>
    <row r="22" spans="1:11" x14ac:dyDescent="0.15">
      <c r="A22" s="14"/>
      <c r="B22" s="1" t="s">
        <v>15</v>
      </c>
      <c r="C22" s="1" t="s">
        <v>16</v>
      </c>
      <c r="D22" s="1" t="s">
        <v>17</v>
      </c>
      <c r="E22" s="1" t="s">
        <v>18</v>
      </c>
      <c r="F22" s="1" t="s">
        <v>19</v>
      </c>
      <c r="G22" s="14"/>
    </row>
    <row r="23" spans="1:11" x14ac:dyDescent="0.15">
      <c r="A23" s="14"/>
      <c r="B23" s="5" t="s">
        <v>20</v>
      </c>
      <c r="C23" s="5"/>
      <c r="D23" s="5"/>
      <c r="E23" s="5"/>
      <c r="F23" s="5"/>
      <c r="G23" s="14"/>
    </row>
    <row r="24" spans="1:11" x14ac:dyDescent="0.15">
      <c r="A24" s="14"/>
      <c r="B24" s="2" t="s">
        <v>21</v>
      </c>
      <c r="C24" s="20">
        <v>0</v>
      </c>
      <c r="D24" s="3" t="s">
        <v>22</v>
      </c>
      <c r="E24" s="4">
        <v>3.9</v>
      </c>
      <c r="F24" s="4">
        <f t="shared" ref="F24:F51" si="0">C24*E24</f>
        <v>0</v>
      </c>
      <c r="G24" s="14"/>
    </row>
    <row r="25" spans="1:11" x14ac:dyDescent="0.15">
      <c r="A25" s="14"/>
      <c r="B25" s="2" t="s">
        <v>23</v>
      </c>
      <c r="C25" s="20">
        <v>0</v>
      </c>
      <c r="D25" s="3" t="s">
        <v>22</v>
      </c>
      <c r="E25" s="4">
        <v>9.9</v>
      </c>
      <c r="F25" s="4">
        <f t="shared" si="0"/>
        <v>0</v>
      </c>
      <c r="G25" s="14"/>
    </row>
    <row r="26" spans="1:11" x14ac:dyDescent="0.15">
      <c r="A26" s="14"/>
      <c r="B26" s="9" t="s">
        <v>24</v>
      </c>
      <c r="C26" s="20">
        <v>0</v>
      </c>
      <c r="D26" s="3" t="s">
        <v>22</v>
      </c>
      <c r="E26" s="4">
        <v>8.9</v>
      </c>
      <c r="F26" s="4">
        <f t="shared" si="0"/>
        <v>0</v>
      </c>
      <c r="G26" s="14"/>
    </row>
    <row r="27" spans="1:11" x14ac:dyDescent="0.15">
      <c r="A27" s="14"/>
      <c r="B27" s="2" t="s">
        <v>25</v>
      </c>
      <c r="C27" s="20">
        <v>0</v>
      </c>
      <c r="D27" s="3" t="s">
        <v>22</v>
      </c>
      <c r="E27" s="4">
        <v>14.9</v>
      </c>
      <c r="F27" s="4">
        <f t="shared" si="0"/>
        <v>0</v>
      </c>
      <c r="G27" s="14"/>
    </row>
    <row r="28" spans="1:11" x14ac:dyDescent="0.15">
      <c r="A28" s="14"/>
      <c r="B28" s="6" t="s">
        <v>26</v>
      </c>
      <c r="C28" s="7"/>
      <c r="D28" s="7"/>
      <c r="E28" s="8"/>
      <c r="F28" s="8"/>
      <c r="G28" s="14"/>
    </row>
    <row r="29" spans="1:11" x14ac:dyDescent="0.15">
      <c r="A29" s="14"/>
      <c r="B29" s="2" t="s">
        <v>27</v>
      </c>
      <c r="C29" s="20">
        <v>0</v>
      </c>
      <c r="D29" s="3" t="s">
        <v>22</v>
      </c>
      <c r="E29" s="4" cm="1">
        <f t="array" ref="E29">_xlfn.IFS(C29&lt;=1,0,C29&gt;1,3.5)</f>
        <v>0</v>
      </c>
      <c r="F29" s="4">
        <f>(C29-1)*E29</f>
        <v>0</v>
      </c>
      <c r="G29" s="14"/>
      <c r="K29" s="35"/>
    </row>
    <row r="30" spans="1:11" x14ac:dyDescent="0.15">
      <c r="A30" s="14"/>
      <c r="B30" s="2" t="s">
        <v>28</v>
      </c>
      <c r="C30" s="20">
        <v>0</v>
      </c>
      <c r="D30" s="3" t="s">
        <v>22</v>
      </c>
      <c r="E30" s="4">
        <v>13.8</v>
      </c>
      <c r="F30" s="4">
        <f t="shared" si="0"/>
        <v>0</v>
      </c>
      <c r="G30" s="14"/>
    </row>
    <row r="31" spans="1:11" x14ac:dyDescent="0.15">
      <c r="A31" s="14"/>
      <c r="B31" s="2" t="s">
        <v>29</v>
      </c>
      <c r="C31" s="20">
        <v>0</v>
      </c>
      <c r="D31" s="3" t="s">
        <v>22</v>
      </c>
      <c r="E31" s="4" cm="1">
        <f t="array" ref="E31">_xlfn.IFS(C31&lt;=1,0,C31&gt;1,2.3)</f>
        <v>0</v>
      </c>
      <c r="F31" s="4">
        <f>(C31-1)*E31</f>
        <v>0</v>
      </c>
      <c r="G31" s="14"/>
    </row>
    <row r="32" spans="1:11" x14ac:dyDescent="0.15">
      <c r="A32" s="14"/>
      <c r="B32" s="2" t="s">
        <v>30</v>
      </c>
      <c r="C32" s="20">
        <v>0</v>
      </c>
      <c r="D32" s="3" t="s">
        <v>22</v>
      </c>
      <c r="E32" s="4">
        <v>3.5</v>
      </c>
      <c r="F32" s="4">
        <f>C32*E32</f>
        <v>0</v>
      </c>
      <c r="G32" s="14"/>
    </row>
    <row r="33" spans="1:7" x14ac:dyDescent="0.15">
      <c r="A33" s="14"/>
      <c r="B33" s="2" t="s">
        <v>57</v>
      </c>
      <c r="C33" s="20">
        <v>0</v>
      </c>
      <c r="D33" s="3" t="s">
        <v>22</v>
      </c>
      <c r="E33" s="4">
        <v>5</v>
      </c>
      <c r="F33" s="4">
        <f>C33*E33</f>
        <v>0</v>
      </c>
      <c r="G33" s="14"/>
    </row>
    <row r="34" spans="1:7" x14ac:dyDescent="0.15">
      <c r="A34" s="14"/>
      <c r="B34" s="2" t="s">
        <v>31</v>
      </c>
      <c r="C34" s="20">
        <v>0</v>
      </c>
      <c r="D34" s="3" t="s">
        <v>22</v>
      </c>
      <c r="E34" s="4">
        <v>25</v>
      </c>
      <c r="F34" s="4">
        <f t="shared" si="0"/>
        <v>0</v>
      </c>
      <c r="G34" s="14"/>
    </row>
    <row r="35" spans="1:7" x14ac:dyDescent="0.15">
      <c r="A35" s="14"/>
      <c r="B35" s="2" t="s">
        <v>32</v>
      </c>
      <c r="C35" s="20">
        <v>0</v>
      </c>
      <c r="D35" s="3" t="s">
        <v>22</v>
      </c>
      <c r="E35" s="4">
        <v>0.7</v>
      </c>
      <c r="F35" s="4">
        <f t="shared" si="0"/>
        <v>0</v>
      </c>
      <c r="G35" s="14"/>
    </row>
    <row r="36" spans="1:7" ht="16" customHeight="1" x14ac:dyDescent="0.15">
      <c r="A36" s="14"/>
      <c r="B36" s="9" t="s">
        <v>33</v>
      </c>
      <c r="C36" s="20">
        <v>0</v>
      </c>
      <c r="D36" s="3" t="s">
        <v>22</v>
      </c>
      <c r="E36" s="4">
        <v>5</v>
      </c>
      <c r="F36" s="4">
        <f t="shared" ref="F36" si="1">C36*E36</f>
        <v>0</v>
      </c>
      <c r="G36" s="14"/>
    </row>
    <row r="37" spans="1:7" x14ac:dyDescent="0.15">
      <c r="A37" s="14"/>
      <c r="B37" s="9" t="s">
        <v>34</v>
      </c>
      <c r="C37" s="20">
        <v>0</v>
      </c>
      <c r="D37" s="3" t="s">
        <v>22</v>
      </c>
      <c r="E37" s="4">
        <v>3.3</v>
      </c>
      <c r="F37" s="4">
        <f>C37*E37</f>
        <v>0</v>
      </c>
      <c r="G37" s="14"/>
    </row>
    <row r="38" spans="1:7" x14ac:dyDescent="0.15">
      <c r="A38" s="14"/>
      <c r="B38" s="6" t="s">
        <v>35</v>
      </c>
      <c r="C38" s="7"/>
      <c r="D38" s="7"/>
      <c r="E38" s="8"/>
      <c r="F38" s="8"/>
      <c r="G38" s="14"/>
    </row>
    <row r="39" spans="1:7" x14ac:dyDescent="0.15">
      <c r="A39" s="14"/>
      <c r="B39" s="2" t="s">
        <v>36</v>
      </c>
      <c r="C39" s="20">
        <v>0</v>
      </c>
      <c r="D39" s="3" t="s">
        <v>22</v>
      </c>
      <c r="E39" s="4">
        <v>5</v>
      </c>
      <c r="F39" s="4">
        <f t="shared" si="0"/>
        <v>0</v>
      </c>
      <c r="G39" s="14"/>
    </row>
    <row r="40" spans="1:7" x14ac:dyDescent="0.15">
      <c r="A40" s="14"/>
      <c r="B40" s="2" t="s">
        <v>37</v>
      </c>
      <c r="C40" s="20">
        <v>0</v>
      </c>
      <c r="D40" s="3" t="s">
        <v>22</v>
      </c>
      <c r="E40" s="4">
        <v>6.9</v>
      </c>
      <c r="F40" s="4">
        <f t="shared" si="0"/>
        <v>0</v>
      </c>
      <c r="G40" s="14"/>
    </row>
    <row r="41" spans="1:7" x14ac:dyDescent="0.15">
      <c r="A41" s="14"/>
      <c r="B41" s="2" t="s">
        <v>58</v>
      </c>
      <c r="C41" s="20">
        <v>0</v>
      </c>
      <c r="D41" s="3" t="s">
        <v>22</v>
      </c>
      <c r="E41" s="4">
        <v>11.5</v>
      </c>
      <c r="F41" s="4">
        <f t="shared" si="0"/>
        <v>0</v>
      </c>
      <c r="G41" s="14"/>
    </row>
    <row r="42" spans="1:7" x14ac:dyDescent="0.15">
      <c r="A42" s="14"/>
      <c r="B42" s="2" t="s">
        <v>59</v>
      </c>
      <c r="C42" s="20">
        <v>0</v>
      </c>
      <c r="D42" s="3" t="s">
        <v>22</v>
      </c>
      <c r="E42" s="4">
        <v>13.9</v>
      </c>
      <c r="F42" s="4">
        <f t="shared" si="0"/>
        <v>0</v>
      </c>
      <c r="G42" s="14"/>
    </row>
    <row r="43" spans="1:7" x14ac:dyDescent="0.15">
      <c r="A43" s="14"/>
      <c r="B43" s="2" t="s">
        <v>38</v>
      </c>
      <c r="C43" s="20">
        <v>0</v>
      </c>
      <c r="D43" s="3" t="s">
        <v>22</v>
      </c>
      <c r="E43" s="4">
        <v>18.899999999999999</v>
      </c>
      <c r="F43" s="4">
        <f t="shared" si="0"/>
        <v>0</v>
      </c>
      <c r="G43" s="14"/>
    </row>
    <row r="44" spans="1:7" x14ac:dyDescent="0.15">
      <c r="A44" s="14"/>
      <c r="B44" s="2" t="s">
        <v>39</v>
      </c>
      <c r="C44" s="20">
        <v>0</v>
      </c>
      <c r="D44" s="3" t="s">
        <v>22</v>
      </c>
      <c r="E44" s="4">
        <v>24.9</v>
      </c>
      <c r="F44" s="4">
        <f t="shared" si="0"/>
        <v>0</v>
      </c>
      <c r="G44" s="14"/>
    </row>
    <row r="45" spans="1:7" x14ac:dyDescent="0.15">
      <c r="A45" s="14"/>
      <c r="B45" s="2" t="s">
        <v>60</v>
      </c>
      <c r="C45" s="20">
        <v>0</v>
      </c>
      <c r="D45" s="3" t="s">
        <v>22</v>
      </c>
      <c r="E45" s="4">
        <v>40.9</v>
      </c>
      <c r="F45" s="4">
        <f t="shared" ref="F45" si="2">C45*E45</f>
        <v>0</v>
      </c>
      <c r="G45" s="14"/>
    </row>
    <row r="46" spans="1:7" x14ac:dyDescent="0.15">
      <c r="A46" s="14"/>
      <c r="B46" s="6" t="s">
        <v>40</v>
      </c>
      <c r="C46" s="7"/>
      <c r="D46" s="7"/>
      <c r="E46" s="8"/>
      <c r="F46" s="8"/>
      <c r="G46" s="14"/>
    </row>
    <row r="47" spans="1:7" x14ac:dyDescent="0.15">
      <c r="A47" s="14"/>
      <c r="B47" s="2" t="s">
        <v>41</v>
      </c>
      <c r="C47" s="20">
        <v>0</v>
      </c>
      <c r="D47" s="3" t="s">
        <v>42</v>
      </c>
      <c r="E47" s="4">
        <v>2.5</v>
      </c>
      <c r="F47" s="4">
        <f t="shared" ref="F47" si="3">C47*E47</f>
        <v>0</v>
      </c>
      <c r="G47" s="14"/>
    </row>
    <row r="48" spans="1:7" x14ac:dyDescent="0.15">
      <c r="A48" s="14"/>
      <c r="B48" s="6" t="s">
        <v>43</v>
      </c>
      <c r="C48" s="7"/>
      <c r="D48" s="7"/>
      <c r="E48" s="8"/>
      <c r="F48" s="8"/>
      <c r="G48" s="14"/>
    </row>
    <row r="49" spans="1:7" x14ac:dyDescent="0.15">
      <c r="A49" s="14"/>
      <c r="B49" s="2" t="s">
        <v>44</v>
      </c>
      <c r="C49" s="20">
        <v>0</v>
      </c>
      <c r="D49" s="3" t="s">
        <v>22</v>
      </c>
      <c r="E49" s="4">
        <v>0.25</v>
      </c>
      <c r="F49" s="4">
        <f t="shared" si="0"/>
        <v>0</v>
      </c>
      <c r="G49" s="14"/>
    </row>
    <row r="50" spans="1:7" x14ac:dyDescent="0.15">
      <c r="A50" s="14"/>
      <c r="B50" s="42" t="s">
        <v>45</v>
      </c>
      <c r="C50" s="20">
        <v>0</v>
      </c>
      <c r="D50" s="3" t="s">
        <v>22</v>
      </c>
      <c r="E50" s="4">
        <v>0.35</v>
      </c>
      <c r="F50" s="4">
        <f t="shared" ref="F50" si="4">C50*E50</f>
        <v>0</v>
      </c>
      <c r="G50" s="14"/>
    </row>
    <row r="51" spans="1:7" x14ac:dyDescent="0.15">
      <c r="A51" s="14"/>
      <c r="B51" s="42" t="s">
        <v>46</v>
      </c>
      <c r="C51" s="3">
        <v>0</v>
      </c>
      <c r="D51" s="3" t="s">
        <v>42</v>
      </c>
      <c r="E51" s="4">
        <v>9</v>
      </c>
      <c r="F51" s="4">
        <f t="shared" si="0"/>
        <v>0</v>
      </c>
      <c r="G51" s="14"/>
    </row>
    <row r="52" spans="1:7" x14ac:dyDescent="0.15">
      <c r="A52" s="14"/>
      <c r="B52" s="6" t="s">
        <v>47</v>
      </c>
      <c r="C52" s="7"/>
      <c r="D52" s="7"/>
      <c r="E52" s="8"/>
      <c r="F52" s="8"/>
      <c r="G52" s="14"/>
    </row>
    <row r="53" spans="1:7" x14ac:dyDescent="0.15">
      <c r="A53" s="14"/>
      <c r="B53" s="2" t="s">
        <v>48</v>
      </c>
      <c r="C53" s="20">
        <v>0</v>
      </c>
      <c r="D53" s="3" t="s">
        <v>22</v>
      </c>
      <c r="E53" s="4">
        <v>9.9</v>
      </c>
      <c r="F53" s="4">
        <f t="shared" ref="F53" si="5">C53*E53</f>
        <v>0</v>
      </c>
      <c r="G53" s="14"/>
    </row>
    <row r="54" spans="1:7" x14ac:dyDescent="0.15">
      <c r="A54" s="14"/>
      <c r="B54" s="26"/>
      <c r="C54" s="27"/>
      <c r="D54" s="27"/>
      <c r="E54" s="28"/>
      <c r="F54" s="28"/>
      <c r="G54" s="14"/>
    </row>
    <row r="55" spans="1:7" x14ac:dyDescent="0.15">
      <c r="A55" s="14"/>
      <c r="B55" s="26"/>
      <c r="C55" s="27"/>
      <c r="D55" s="27"/>
      <c r="E55" s="28"/>
      <c r="F55" s="28"/>
      <c r="G55" s="14"/>
    </row>
    <row r="56" spans="1:7" ht="16" x14ac:dyDescent="0.2">
      <c r="A56" s="14"/>
      <c r="C56" s="14"/>
      <c r="D56" s="14"/>
      <c r="E56" s="29" t="s">
        <v>49</v>
      </c>
      <c r="F56" s="30">
        <f>SUMIF(D24:D53,"F",F24:F53)</f>
        <v>0</v>
      </c>
      <c r="G56" s="34"/>
    </row>
    <row r="57" spans="1:7" ht="15" customHeight="1" x14ac:dyDescent="0.2">
      <c r="A57" s="14"/>
      <c r="B57" s="14"/>
      <c r="C57" s="14"/>
      <c r="D57" s="14"/>
      <c r="E57" s="31" t="s">
        <v>50</v>
      </c>
      <c r="F57" s="32">
        <f>SUMIF(D24:D53,"A",F24:F53)</f>
        <v>0</v>
      </c>
      <c r="G57" s="14"/>
    </row>
    <row r="58" spans="1:7" x14ac:dyDescent="0.15">
      <c r="A58" s="14"/>
      <c r="B58" s="14"/>
      <c r="C58" s="14"/>
      <c r="D58" s="14"/>
      <c r="E58" s="14"/>
      <c r="F58" s="14"/>
      <c r="G58" s="14"/>
    </row>
    <row r="59" spans="1:7" x14ac:dyDescent="0.15">
      <c r="A59" s="33"/>
      <c r="B59" s="33"/>
      <c r="C59" s="33"/>
      <c r="D59" s="33"/>
      <c r="E59" s="33"/>
      <c r="F59" s="33"/>
      <c r="G59" s="33"/>
    </row>
    <row r="60" spans="1:7" x14ac:dyDescent="0.15">
      <c r="F60" s="45"/>
    </row>
  </sheetData>
  <sheetProtection sheet="1" objects="1" scenarios="1"/>
  <mergeCells count="5">
    <mergeCell ref="B1:F6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EB03-B341-4431-BF61-F022B2CF044E}">
  <sheetPr codeName="Feuil2"/>
  <dimension ref="A1:O59"/>
  <sheetViews>
    <sheetView showGridLines="0" topLeftCell="A13" zoomScale="134" zoomScaleNormal="210" workbookViewId="0">
      <selection activeCell="J43" sqref="J43"/>
    </sheetView>
  </sheetViews>
  <sheetFormatPr baseColWidth="10" defaultColWidth="8.83203125" defaultRowHeight="14" x14ac:dyDescent="0.15"/>
  <cols>
    <col min="1" max="1" width="4" style="15" customWidth="1"/>
    <col min="2" max="2" width="33.1640625" style="15" customWidth="1"/>
    <col min="3" max="3" width="11.33203125" style="15" bestFit="1" customWidth="1"/>
    <col min="4" max="4" width="5.5" style="15" bestFit="1" customWidth="1"/>
    <col min="5" max="6" width="16.83203125" style="15" customWidth="1"/>
    <col min="7" max="7" width="10.5" style="15" bestFit="1" customWidth="1"/>
    <col min="8" max="9" width="8.83203125" style="15"/>
    <col min="10" max="10" width="19.5" style="15" bestFit="1" customWidth="1"/>
    <col min="11" max="11" width="10.1640625" style="15" bestFit="1" customWidth="1"/>
    <col min="12" max="13" width="11.83203125" style="15" bestFit="1" customWidth="1"/>
    <col min="14" max="15" width="12.83203125" style="15" bestFit="1" customWidth="1"/>
    <col min="16" max="16384" width="8.83203125" style="15"/>
  </cols>
  <sheetData>
    <row r="1" spans="1:7" ht="14.5" customHeight="1" x14ac:dyDescent="0.15">
      <c r="A1" s="14"/>
      <c r="B1" s="49" t="str">
        <f>_xlfn.CONCAT("Projet n° ",C16)</f>
        <v>Projet n° 10</v>
      </c>
      <c r="C1" s="49"/>
      <c r="D1" s="49"/>
      <c r="E1" s="49"/>
      <c r="F1" s="49"/>
      <c r="G1" s="14"/>
    </row>
    <row r="2" spans="1:7" ht="14.5" customHeight="1" x14ac:dyDescent="0.15">
      <c r="A2" s="14"/>
      <c r="B2" s="49"/>
      <c r="C2" s="49"/>
      <c r="D2" s="49"/>
      <c r="E2" s="49"/>
      <c r="F2" s="49"/>
      <c r="G2" s="14"/>
    </row>
    <row r="3" spans="1:7" ht="14.5" customHeight="1" x14ac:dyDescent="0.15">
      <c r="A3" s="14"/>
      <c r="B3" s="49"/>
      <c r="C3" s="49"/>
      <c r="D3" s="49"/>
      <c r="E3" s="49"/>
      <c r="F3" s="49"/>
      <c r="G3" s="14"/>
    </row>
    <row r="4" spans="1:7" ht="14.5" customHeight="1" x14ac:dyDescent="0.15">
      <c r="A4" s="14"/>
      <c r="B4" s="49"/>
      <c r="C4" s="49"/>
      <c r="D4" s="49"/>
      <c r="E4" s="49"/>
      <c r="F4" s="49"/>
      <c r="G4" s="14"/>
    </row>
    <row r="5" spans="1:7" ht="14.5" customHeight="1" x14ac:dyDescent="0.15">
      <c r="A5" s="14"/>
      <c r="B5" s="49"/>
      <c r="C5" s="49"/>
      <c r="D5" s="49"/>
      <c r="E5" s="49"/>
      <c r="F5" s="49"/>
      <c r="G5" s="14"/>
    </row>
    <row r="6" spans="1:7" ht="14.5" customHeight="1" x14ac:dyDescent="0.15">
      <c r="A6" s="14"/>
      <c r="B6" s="49"/>
      <c r="C6" s="49"/>
      <c r="D6" s="49"/>
      <c r="E6" s="49"/>
      <c r="F6" s="49"/>
      <c r="G6" s="14"/>
    </row>
    <row r="7" spans="1:7" x14ac:dyDescent="0.15">
      <c r="A7" s="14"/>
      <c r="B7" s="14"/>
      <c r="C7" s="14"/>
      <c r="D7" s="14"/>
      <c r="E7" s="14"/>
      <c r="F7" s="14"/>
      <c r="G7" s="14"/>
    </row>
    <row r="8" spans="1:7" x14ac:dyDescent="0.15">
      <c r="A8" s="14"/>
      <c r="B8" s="47" t="s">
        <v>0</v>
      </c>
      <c r="C8" s="47"/>
      <c r="D8" s="47"/>
      <c r="E8" s="47"/>
      <c r="F8" s="16"/>
      <c r="G8" s="14"/>
    </row>
    <row r="9" spans="1:7" x14ac:dyDescent="0.15">
      <c r="A9" s="14"/>
      <c r="B9" s="48" t="s">
        <v>1</v>
      </c>
      <c r="C9" s="48"/>
      <c r="D9" s="48"/>
      <c r="E9" s="48"/>
      <c r="F9" s="14"/>
      <c r="G9" s="14"/>
    </row>
    <row r="10" spans="1:7" x14ac:dyDescent="0.15">
      <c r="A10" s="14"/>
      <c r="B10" s="48" t="s">
        <v>2</v>
      </c>
      <c r="C10" s="48"/>
      <c r="D10" s="48"/>
      <c r="E10" s="48"/>
      <c r="F10" s="14"/>
      <c r="G10" s="14"/>
    </row>
    <row r="11" spans="1:7" x14ac:dyDescent="0.15">
      <c r="A11" s="14"/>
      <c r="B11" s="48" t="s">
        <v>3</v>
      </c>
      <c r="C11" s="48"/>
      <c r="D11" s="48"/>
      <c r="E11" s="48"/>
      <c r="F11" s="14"/>
      <c r="G11" s="14"/>
    </row>
    <row r="12" spans="1:7" x14ac:dyDescent="0.15">
      <c r="A12" s="14"/>
      <c r="B12" s="25" t="s">
        <v>4</v>
      </c>
      <c r="C12" s="25"/>
      <c r="D12" s="25"/>
      <c r="E12" s="25"/>
      <c r="F12" s="14"/>
      <c r="G12" s="14"/>
    </row>
    <row r="13" spans="1:7" x14ac:dyDescent="0.15">
      <c r="A13" s="14"/>
      <c r="B13" s="14"/>
      <c r="C13" s="14"/>
      <c r="D13" s="14"/>
      <c r="E13" s="14"/>
      <c r="F13" s="14"/>
      <c r="G13" s="14"/>
    </row>
    <row r="14" spans="1:7" ht="16" x14ac:dyDescent="0.2">
      <c r="A14" s="14"/>
      <c r="B14" s="10"/>
      <c r="C14" s="10"/>
      <c r="D14" s="10"/>
      <c r="E14" s="14"/>
      <c r="F14" s="18" t="s">
        <v>5</v>
      </c>
      <c r="G14" s="14"/>
    </row>
    <row r="15" spans="1:7" x14ac:dyDescent="0.15">
      <c r="A15" s="14"/>
      <c r="B15" s="11" t="s">
        <v>6</v>
      </c>
      <c r="C15" s="21">
        <f ca="1">TODAY()</f>
        <v>45834</v>
      </c>
      <c r="D15" s="12"/>
      <c r="E15" s="14"/>
      <c r="F15" s="24" t="s">
        <v>7</v>
      </c>
      <c r="G15" s="14"/>
    </row>
    <row r="16" spans="1:7" x14ac:dyDescent="0.15">
      <c r="A16" s="14"/>
      <c r="B16" s="11" t="s">
        <v>8</v>
      </c>
      <c r="C16" s="13">
        <f>Deviseur!C16</f>
        <v>10</v>
      </c>
      <c r="D16" s="13"/>
      <c r="E16" s="14"/>
      <c r="F16" s="19" t="str">
        <f>C19</f>
        <v>L'Acheteur</v>
      </c>
      <c r="G16" s="14"/>
    </row>
    <row r="17" spans="1:15" x14ac:dyDescent="0.15">
      <c r="A17" s="14"/>
      <c r="B17" s="11" t="s">
        <v>9</v>
      </c>
      <c r="C17" s="12">
        <f ca="1">EDATE(C15,1)</f>
        <v>45864</v>
      </c>
      <c r="D17" s="12"/>
      <c r="E17" s="14"/>
      <c r="F17" s="23" t="s">
        <v>1</v>
      </c>
      <c r="G17" s="14"/>
    </row>
    <row r="18" spans="1:15" x14ac:dyDescent="0.15">
      <c r="A18" s="14"/>
      <c r="B18" s="11" t="s">
        <v>10</v>
      </c>
      <c r="C18" s="22" t="s">
        <v>11</v>
      </c>
      <c r="D18" s="13"/>
      <c r="E18" s="14"/>
      <c r="F18" s="23" t="s">
        <v>2</v>
      </c>
      <c r="G18" s="14"/>
      <c r="K18" s="17"/>
    </row>
    <row r="19" spans="1:15" x14ac:dyDescent="0.15">
      <c r="A19" s="14"/>
      <c r="B19" s="11" t="s">
        <v>12</v>
      </c>
      <c r="C19" s="22" t="s">
        <v>13</v>
      </c>
      <c r="D19" s="13"/>
      <c r="E19" s="14"/>
      <c r="F19" s="23" t="s">
        <v>14</v>
      </c>
      <c r="G19" s="14"/>
    </row>
    <row r="20" spans="1:15" x14ac:dyDescent="0.15">
      <c r="A20" s="14"/>
      <c r="B20" s="10"/>
      <c r="C20" s="10"/>
      <c r="D20" s="10"/>
      <c r="E20" s="14"/>
      <c r="F20" s="14"/>
      <c r="G20" s="14"/>
    </row>
    <row r="21" spans="1:15" x14ac:dyDescent="0.15">
      <c r="A21" s="14"/>
      <c r="B21" s="14"/>
      <c r="C21" s="14"/>
      <c r="D21" s="14"/>
      <c r="E21" s="14"/>
      <c r="F21" s="14"/>
      <c r="G21" s="14"/>
    </row>
    <row r="22" spans="1:15" x14ac:dyDescent="0.15">
      <c r="A22" s="14"/>
      <c r="B22" s="1" t="s">
        <v>15</v>
      </c>
      <c r="C22" s="1" t="s">
        <v>16</v>
      </c>
      <c r="D22" s="1" t="s">
        <v>17</v>
      </c>
      <c r="E22" s="1" t="s">
        <v>18</v>
      </c>
      <c r="F22" s="1" t="s">
        <v>19</v>
      </c>
      <c r="G22" s="14"/>
    </row>
    <row r="23" spans="1:15" x14ac:dyDescent="0.15">
      <c r="A23" s="14"/>
      <c r="B23" s="5" t="s">
        <v>20</v>
      </c>
      <c r="C23" s="5"/>
      <c r="D23" s="5"/>
      <c r="E23" s="5"/>
      <c r="F23" s="5"/>
      <c r="G23" s="14"/>
      <c r="J23" s="36" t="s">
        <v>51</v>
      </c>
      <c r="K23" s="37">
        <f>Deviseur!F57-Projet!F57</f>
        <v>0</v>
      </c>
      <c r="M23" s="56" t="s">
        <v>52</v>
      </c>
      <c r="N23" s="57"/>
      <c r="O23" s="58"/>
    </row>
    <row r="24" spans="1:15" x14ac:dyDescent="0.15">
      <c r="A24" s="14"/>
      <c r="B24" s="2" t="s">
        <v>21</v>
      </c>
      <c r="C24" s="3">
        <f>Deviseur!C24</f>
        <v>0</v>
      </c>
      <c r="D24" s="3" t="s">
        <v>22</v>
      </c>
      <c r="E24" s="4">
        <v>2.9</v>
      </c>
      <c r="F24" s="4">
        <f t="shared" ref="F24:F27" si="0">C24*E24</f>
        <v>0</v>
      </c>
      <c r="G24" s="14"/>
      <c r="J24" s="36" t="s">
        <v>53</v>
      </c>
      <c r="K24" s="39" t="str">
        <f>IFERROR((K23)/Projet!F57,"-")</f>
        <v>-</v>
      </c>
      <c r="L24" s="35"/>
      <c r="M24" s="53" t="s">
        <v>54</v>
      </c>
      <c r="N24" s="54"/>
      <c r="O24" s="55"/>
    </row>
    <row r="25" spans="1:15" x14ac:dyDescent="0.15">
      <c r="A25" s="14"/>
      <c r="B25" s="2" t="s">
        <v>23</v>
      </c>
      <c r="C25" s="3">
        <f>Deviseur!C25</f>
        <v>0</v>
      </c>
      <c r="D25" s="3" t="s">
        <v>22</v>
      </c>
      <c r="E25" s="4">
        <v>5.9</v>
      </c>
      <c r="F25" s="4">
        <f t="shared" si="0"/>
        <v>0</v>
      </c>
      <c r="G25" s="14"/>
      <c r="M25" s="36">
        <v>12</v>
      </c>
      <c r="N25" s="36">
        <v>24</v>
      </c>
      <c r="O25" s="36">
        <v>36</v>
      </c>
    </row>
    <row r="26" spans="1:15" x14ac:dyDescent="0.15">
      <c r="A26" s="14"/>
      <c r="B26" s="9" t="s">
        <v>24</v>
      </c>
      <c r="C26" s="3">
        <f>Deviseur!C26</f>
        <v>0</v>
      </c>
      <c r="D26" s="3" t="s">
        <v>22</v>
      </c>
      <c r="E26" s="4">
        <v>4.9000000000000004</v>
      </c>
      <c r="F26" s="4">
        <f t="shared" si="0"/>
        <v>0</v>
      </c>
      <c r="G26" s="14"/>
      <c r="M26" s="38">
        <f>M25*K23</f>
        <v>0</v>
      </c>
      <c r="N26" s="38">
        <f>N25*K23</f>
        <v>0</v>
      </c>
      <c r="O26" s="38">
        <f>O25*K23</f>
        <v>0</v>
      </c>
    </row>
    <row r="27" spans="1:15" x14ac:dyDescent="0.15">
      <c r="A27" s="14"/>
      <c r="B27" s="2" t="s">
        <v>25</v>
      </c>
      <c r="C27" s="3">
        <f>Deviseur!C27</f>
        <v>0</v>
      </c>
      <c r="D27" s="3" t="s">
        <v>22</v>
      </c>
      <c r="E27" s="4">
        <v>8.9</v>
      </c>
      <c r="F27" s="4">
        <f t="shared" si="0"/>
        <v>0</v>
      </c>
      <c r="G27" s="14"/>
      <c r="J27" s="52"/>
      <c r="K27" s="52"/>
    </row>
    <row r="28" spans="1:15" x14ac:dyDescent="0.15">
      <c r="A28" s="14"/>
      <c r="B28" s="6" t="s">
        <v>26</v>
      </c>
      <c r="C28" s="7"/>
      <c r="D28" s="7"/>
      <c r="E28" s="8"/>
      <c r="F28" s="8"/>
      <c r="G28" s="14"/>
    </row>
    <row r="29" spans="1:15" x14ac:dyDescent="0.15">
      <c r="A29" s="14"/>
      <c r="B29" s="2" t="s">
        <v>27</v>
      </c>
      <c r="C29" s="3">
        <f>Deviseur!C29</f>
        <v>0</v>
      </c>
      <c r="D29" s="3" t="s">
        <v>22</v>
      </c>
      <c r="E29" s="4" cm="1">
        <f t="array" ref="E29">_xlfn.IFS(C29&lt;=1,0,C29&gt;1,1.5)</f>
        <v>0</v>
      </c>
      <c r="F29" s="4">
        <f>(C29-1)*E29</f>
        <v>0</v>
      </c>
      <c r="G29" s="14"/>
    </row>
    <row r="30" spans="1:15" x14ac:dyDescent="0.15">
      <c r="A30" s="14"/>
      <c r="B30" s="2" t="s">
        <v>28</v>
      </c>
      <c r="C30" s="3">
        <f>Deviseur!C30</f>
        <v>0</v>
      </c>
      <c r="D30" s="3" t="s">
        <v>22</v>
      </c>
      <c r="E30" s="4">
        <v>6.9</v>
      </c>
      <c r="F30" s="4">
        <f t="shared" ref="F30" si="1">C30*E30</f>
        <v>0</v>
      </c>
      <c r="G30" s="14"/>
    </row>
    <row r="31" spans="1:15" x14ac:dyDescent="0.15">
      <c r="A31" s="14"/>
      <c r="B31" s="2" t="s">
        <v>29</v>
      </c>
      <c r="C31" s="3">
        <f>Deviseur!C31</f>
        <v>0</v>
      </c>
      <c r="D31" s="3" t="s">
        <v>22</v>
      </c>
      <c r="E31" s="4" cm="1">
        <f t="array" ref="E31">_xlfn.IFS(C31&lt;=1,0,C31&gt;1,1.2)</f>
        <v>0</v>
      </c>
      <c r="F31" s="4">
        <f>(C31-1)*E31</f>
        <v>0</v>
      </c>
      <c r="G31" s="14"/>
      <c r="K31" s="35"/>
    </row>
    <row r="32" spans="1:15" x14ac:dyDescent="0.15">
      <c r="A32" s="14"/>
      <c r="B32" s="2" t="s">
        <v>30</v>
      </c>
      <c r="C32" s="3">
        <f>Deviseur!C32</f>
        <v>0</v>
      </c>
      <c r="D32" s="3" t="s">
        <v>22</v>
      </c>
      <c r="E32" s="4">
        <v>2.5</v>
      </c>
      <c r="F32" s="4">
        <f>C32*E32</f>
        <v>0</v>
      </c>
      <c r="G32" s="14"/>
    </row>
    <row r="33" spans="1:10" x14ac:dyDescent="0.15">
      <c r="A33" s="14"/>
      <c r="B33" s="2" t="s">
        <v>57</v>
      </c>
      <c r="C33" s="3">
        <f>Deviseur!C33</f>
        <v>0</v>
      </c>
      <c r="D33" s="3" t="s">
        <v>22</v>
      </c>
      <c r="E33" s="4">
        <v>4</v>
      </c>
      <c r="F33" s="4">
        <f>C33*E33</f>
        <v>0</v>
      </c>
      <c r="G33" s="14"/>
    </row>
    <row r="34" spans="1:10" x14ac:dyDescent="0.15">
      <c r="A34" s="14"/>
      <c r="B34" s="2" t="s">
        <v>31</v>
      </c>
      <c r="C34" s="3">
        <f>Deviseur!C34</f>
        <v>0</v>
      </c>
      <c r="D34" s="3" t="s">
        <v>22</v>
      </c>
      <c r="E34" s="4">
        <v>18.75</v>
      </c>
      <c r="F34" s="4">
        <f t="shared" ref="F34:F51" si="2">C34*E34</f>
        <v>0</v>
      </c>
      <c r="G34" s="14"/>
    </row>
    <row r="35" spans="1:10" x14ac:dyDescent="0.15">
      <c r="A35" s="14"/>
      <c r="B35" s="2" t="s">
        <v>55</v>
      </c>
      <c r="C35" s="3">
        <f>Deviseur!C35</f>
        <v>0</v>
      </c>
      <c r="D35" s="3" t="s">
        <v>56</v>
      </c>
      <c r="E35" s="4">
        <v>0.4</v>
      </c>
      <c r="F35" s="4">
        <f t="shared" si="2"/>
        <v>0</v>
      </c>
      <c r="G35" s="14"/>
    </row>
    <row r="36" spans="1:10" ht="17" customHeight="1" x14ac:dyDescent="0.15">
      <c r="A36" s="14"/>
      <c r="B36" s="9" t="s">
        <v>33</v>
      </c>
      <c r="C36" s="3">
        <f>Deviseur!C36</f>
        <v>0</v>
      </c>
      <c r="D36" s="3" t="s">
        <v>22</v>
      </c>
      <c r="E36" s="4">
        <v>2.5</v>
      </c>
      <c r="F36" s="4">
        <f t="shared" si="2"/>
        <v>0</v>
      </c>
      <c r="G36" s="14"/>
      <c r="J36" s="35"/>
    </row>
    <row r="37" spans="1:10" x14ac:dyDescent="0.15">
      <c r="A37" s="14"/>
      <c r="B37" s="9" t="s">
        <v>34</v>
      </c>
      <c r="C37" s="3">
        <f>Deviseur!C37</f>
        <v>0</v>
      </c>
      <c r="D37" s="3" t="s">
        <v>22</v>
      </c>
      <c r="E37" s="4">
        <v>2.5</v>
      </c>
      <c r="F37" s="4">
        <f>C37*E37</f>
        <v>0</v>
      </c>
      <c r="G37" s="14"/>
    </row>
    <row r="38" spans="1:10" x14ac:dyDescent="0.15">
      <c r="A38" s="14"/>
      <c r="B38" s="6" t="s">
        <v>35</v>
      </c>
      <c r="C38" s="7"/>
      <c r="D38" s="7"/>
      <c r="E38" s="8"/>
      <c r="F38" s="8"/>
      <c r="G38" s="14"/>
    </row>
    <row r="39" spans="1:10" x14ac:dyDescent="0.15">
      <c r="A39" s="14"/>
      <c r="B39" s="2" t="s">
        <v>36</v>
      </c>
      <c r="C39" s="3">
        <f>Deviseur!C39</f>
        <v>0</v>
      </c>
      <c r="D39" s="3" t="s">
        <v>22</v>
      </c>
      <c r="E39" s="4">
        <v>3.9</v>
      </c>
      <c r="F39" s="4">
        <f t="shared" si="2"/>
        <v>0</v>
      </c>
      <c r="G39" s="14"/>
    </row>
    <row r="40" spans="1:10" x14ac:dyDescent="0.15">
      <c r="A40" s="14"/>
      <c r="B40" s="2" t="s">
        <v>37</v>
      </c>
      <c r="C40" s="3">
        <f>Deviseur!C40</f>
        <v>0</v>
      </c>
      <c r="D40" s="3" t="s">
        <v>22</v>
      </c>
      <c r="E40" s="4">
        <v>4.9000000000000004</v>
      </c>
      <c r="F40" s="4">
        <f t="shared" si="2"/>
        <v>0</v>
      </c>
      <c r="G40" s="14"/>
    </row>
    <row r="41" spans="1:10" x14ac:dyDescent="0.15">
      <c r="A41" s="14"/>
      <c r="B41" s="2" t="s">
        <v>58</v>
      </c>
      <c r="C41" s="3">
        <f>Deviseur!C41</f>
        <v>0</v>
      </c>
      <c r="D41" s="3" t="s">
        <v>22</v>
      </c>
      <c r="E41" s="4">
        <v>7.9</v>
      </c>
      <c r="F41" s="4">
        <f t="shared" si="2"/>
        <v>0</v>
      </c>
      <c r="G41" s="14"/>
    </row>
    <row r="42" spans="1:10" x14ac:dyDescent="0.15">
      <c r="A42" s="14"/>
      <c r="B42" s="2" t="s">
        <v>59</v>
      </c>
      <c r="C42" s="3">
        <f>Deviseur!C42</f>
        <v>0</v>
      </c>
      <c r="D42" s="3" t="s">
        <v>22</v>
      </c>
      <c r="E42" s="4">
        <v>9.9</v>
      </c>
      <c r="F42" s="4">
        <f t="shared" si="2"/>
        <v>0</v>
      </c>
      <c r="G42" s="14"/>
    </row>
    <row r="43" spans="1:10" x14ac:dyDescent="0.15">
      <c r="A43" s="14"/>
      <c r="B43" s="2" t="s">
        <v>38</v>
      </c>
      <c r="C43" s="3">
        <f>Deviseur!C43</f>
        <v>0</v>
      </c>
      <c r="D43" s="3" t="s">
        <v>22</v>
      </c>
      <c r="E43" s="4">
        <v>13.5</v>
      </c>
      <c r="F43" s="4">
        <f t="shared" si="2"/>
        <v>0</v>
      </c>
      <c r="G43" s="14"/>
    </row>
    <row r="44" spans="1:10" x14ac:dyDescent="0.15">
      <c r="A44" s="14"/>
      <c r="B44" s="2" t="s">
        <v>39</v>
      </c>
      <c r="C44" s="3">
        <f>Deviseur!C44</f>
        <v>0</v>
      </c>
      <c r="D44" s="3" t="s">
        <v>22</v>
      </c>
      <c r="E44" s="4">
        <v>17.899999999999999</v>
      </c>
      <c r="F44" s="4">
        <f t="shared" si="2"/>
        <v>0</v>
      </c>
      <c r="G44" s="14"/>
    </row>
    <row r="45" spans="1:10" x14ac:dyDescent="0.15">
      <c r="A45" s="14"/>
      <c r="B45" s="2" t="s">
        <v>60</v>
      </c>
      <c r="C45" s="3">
        <f>Deviseur!C45</f>
        <v>0</v>
      </c>
      <c r="D45" s="3" t="s">
        <v>22</v>
      </c>
      <c r="E45" s="4">
        <v>32.9</v>
      </c>
      <c r="F45" s="4">
        <f t="shared" ref="F45" si="3">C45*E45</f>
        <v>0</v>
      </c>
      <c r="G45" s="14"/>
    </row>
    <row r="46" spans="1:10" x14ac:dyDescent="0.15">
      <c r="A46" s="14"/>
      <c r="B46" s="6" t="s">
        <v>40</v>
      </c>
      <c r="C46" s="7"/>
      <c r="D46" s="7"/>
      <c r="E46" s="8"/>
      <c r="F46" s="8"/>
      <c r="G46" s="14"/>
    </row>
    <row r="47" spans="1:10" x14ac:dyDescent="0.15">
      <c r="A47" s="14"/>
      <c r="B47" s="2" t="s">
        <v>41</v>
      </c>
      <c r="C47" s="3">
        <f>Deviseur!C47</f>
        <v>0</v>
      </c>
      <c r="D47" s="3" t="s">
        <v>42</v>
      </c>
      <c r="E47" s="4">
        <v>2.5</v>
      </c>
      <c r="F47" s="4">
        <f t="shared" ref="F47" si="4">C47*E47</f>
        <v>0</v>
      </c>
      <c r="G47" s="14"/>
    </row>
    <row r="48" spans="1:10" x14ac:dyDescent="0.15">
      <c r="A48" s="14"/>
      <c r="B48" s="6" t="s">
        <v>43</v>
      </c>
      <c r="C48" s="7"/>
      <c r="D48" s="7"/>
      <c r="E48" s="8"/>
      <c r="F48" s="8"/>
      <c r="G48" s="14"/>
    </row>
    <row r="49" spans="1:8" x14ac:dyDescent="0.15">
      <c r="A49" s="14"/>
      <c r="B49" s="2" t="s">
        <v>44</v>
      </c>
      <c r="C49" s="3">
        <f>Deviseur!C49</f>
        <v>0</v>
      </c>
      <c r="D49" s="3" t="s">
        <v>22</v>
      </c>
      <c r="E49" s="4">
        <v>0</v>
      </c>
      <c r="F49" s="4">
        <f t="shared" si="2"/>
        <v>0</v>
      </c>
      <c r="G49" s="14"/>
    </row>
    <row r="50" spans="1:8" x14ac:dyDescent="0.15">
      <c r="A50" s="14"/>
      <c r="B50" s="42" t="s">
        <v>45</v>
      </c>
      <c r="C50" s="3">
        <f>Deviseur!C50</f>
        <v>0</v>
      </c>
      <c r="D50" s="3" t="s">
        <v>22</v>
      </c>
      <c r="E50" s="4">
        <v>0</v>
      </c>
      <c r="F50" s="4">
        <f t="shared" si="2"/>
        <v>0</v>
      </c>
      <c r="G50" s="14"/>
    </row>
    <row r="51" spans="1:8" x14ac:dyDescent="0.15">
      <c r="A51" s="14"/>
      <c r="B51" s="42" t="s">
        <v>46</v>
      </c>
      <c r="C51" s="3">
        <f>Deviseur!C51</f>
        <v>0</v>
      </c>
      <c r="D51" s="3" t="s">
        <v>42</v>
      </c>
      <c r="E51" s="4">
        <v>5</v>
      </c>
      <c r="F51" s="4">
        <f t="shared" si="2"/>
        <v>0</v>
      </c>
      <c r="G51" s="14"/>
    </row>
    <row r="52" spans="1:8" x14ac:dyDescent="0.15">
      <c r="A52" s="14"/>
      <c r="B52" s="6" t="s">
        <v>47</v>
      </c>
      <c r="C52" s="7"/>
      <c r="D52" s="7"/>
      <c r="E52" s="8"/>
      <c r="F52" s="8"/>
      <c r="G52" s="14"/>
    </row>
    <row r="53" spans="1:8" x14ac:dyDescent="0.15">
      <c r="A53" s="14"/>
      <c r="B53" s="2" t="s">
        <v>48</v>
      </c>
      <c r="C53" s="3">
        <f>Deviseur!C53</f>
        <v>0</v>
      </c>
      <c r="D53" s="3" t="s">
        <v>22</v>
      </c>
      <c r="E53" s="4">
        <v>5.9</v>
      </c>
      <c r="F53" s="4">
        <f t="shared" ref="F53" si="5">C53*E53</f>
        <v>0</v>
      </c>
      <c r="G53" s="14"/>
    </row>
    <row r="54" spans="1:8" x14ac:dyDescent="0.15">
      <c r="A54" s="14"/>
      <c r="B54" s="26"/>
      <c r="C54" s="27"/>
      <c r="D54" s="27"/>
      <c r="E54" s="28"/>
      <c r="F54" s="28"/>
      <c r="G54" s="14"/>
    </row>
    <row r="55" spans="1:8" x14ac:dyDescent="0.15">
      <c r="A55" s="14"/>
      <c r="B55" s="26"/>
      <c r="C55" s="27"/>
      <c r="D55" s="27"/>
      <c r="E55" s="28"/>
      <c r="F55" s="28"/>
      <c r="G55" s="51"/>
      <c r="H55" s="51"/>
    </row>
    <row r="56" spans="1:8" ht="16" x14ac:dyDescent="0.2">
      <c r="A56" s="14"/>
      <c r="C56" s="14"/>
      <c r="D56" s="14"/>
      <c r="E56" s="29" t="s">
        <v>49</v>
      </c>
      <c r="F56" s="30">
        <f>SUMIF(D24:D53,"F",F24:F53)</f>
        <v>0</v>
      </c>
      <c r="G56" s="50"/>
      <c r="H56" s="50"/>
    </row>
    <row r="57" spans="1:8" ht="15" customHeight="1" x14ac:dyDescent="0.2">
      <c r="A57" s="14"/>
      <c r="B57" s="14"/>
      <c r="C57" s="14"/>
      <c r="D57" s="14"/>
      <c r="E57" s="40" t="s">
        <v>50</v>
      </c>
      <c r="F57" s="41">
        <f>SUMIF(D24:D53,"A",F24:F53)</f>
        <v>0</v>
      </c>
      <c r="G57" s="50"/>
      <c r="H57" s="50"/>
    </row>
    <row r="58" spans="1:8" x14ac:dyDescent="0.15">
      <c r="A58" s="14"/>
      <c r="B58" s="14"/>
      <c r="C58" s="14"/>
      <c r="D58" s="14"/>
      <c r="E58" s="14"/>
      <c r="F58" s="14"/>
      <c r="G58" s="50"/>
      <c r="H58" s="50"/>
    </row>
    <row r="59" spans="1:8" x14ac:dyDescent="0.15">
      <c r="A59" s="43"/>
      <c r="B59" s="44"/>
      <c r="C59" s="44"/>
      <c r="D59" s="44"/>
      <c r="E59" s="44"/>
      <c r="F59" s="44"/>
    </row>
  </sheetData>
  <sheetProtection sheet="1" objects="1" scenarios="1"/>
  <mergeCells count="10">
    <mergeCell ref="G56:H58"/>
    <mergeCell ref="G55:H55"/>
    <mergeCell ref="J27:K27"/>
    <mergeCell ref="M24:O24"/>
    <mergeCell ref="M23:O23"/>
    <mergeCell ref="B1:F6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3673B68270D478ED4CCF4E489A5A7" ma:contentTypeVersion="17" ma:contentTypeDescription="Crée un document." ma:contentTypeScope="" ma:versionID="bab49253ea66b0178b6772f9f1ada046">
  <xsd:schema xmlns:xsd="http://www.w3.org/2001/XMLSchema" xmlns:xs="http://www.w3.org/2001/XMLSchema" xmlns:p="http://schemas.microsoft.com/office/2006/metadata/properties" xmlns:ns1="http://schemas.microsoft.com/sharepoint/v3" xmlns:ns2="7d50630c-d07f-4f2c-b8c9-afa80e84f762" xmlns:ns3="cb30489a-3824-4681-92db-8d636b91779e" targetNamespace="http://schemas.microsoft.com/office/2006/metadata/properties" ma:root="true" ma:fieldsID="9be718173b664709f7757431d20d29be" ns1:_="" ns2:_="" ns3:_="">
    <xsd:import namespace="http://schemas.microsoft.com/sharepoint/v3"/>
    <xsd:import namespace="7d50630c-d07f-4f2c-b8c9-afa80e84f762"/>
    <xsd:import namespace="cb30489a-3824-4681-92db-8d636b917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0630c-d07f-4f2c-b8c9-afa80e84f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20ef2e07-e98c-4223-a333-b09e5a72d9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489a-3824-4681-92db-8d636b91779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TemplafyFormConfiguration><![CDATA[{"formFields":[],"formDataEntries":[]}]]></TemplafyFormConfiguration>
</file>

<file path=customXml/item4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d50630c-d07f-4f2c-b8c9-afa80e84f7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66D80F-399F-47B5-BA41-495A9D769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DC7535-6644-4538-83E1-06820DAEC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0630c-d07f-4f2c-b8c9-afa80e84f762"/>
    <ds:schemaRef ds:uri="cb30489a-3824-4681-92db-8d636b917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1F30B-01FB-4A12-AED6-3CCA6C007A11}">
  <ds:schemaRefs/>
</ds:datastoreItem>
</file>

<file path=customXml/itemProps4.xml><?xml version="1.0" encoding="utf-8"?>
<ds:datastoreItem xmlns:ds="http://schemas.openxmlformats.org/officeDocument/2006/customXml" ds:itemID="{74FE06E1-144E-4CBC-8FC6-06037CD87CBF}">
  <ds:schemaRefs/>
</ds:datastoreItem>
</file>

<file path=customXml/itemProps5.xml><?xml version="1.0" encoding="utf-8"?>
<ds:datastoreItem xmlns:ds="http://schemas.openxmlformats.org/officeDocument/2006/customXml" ds:itemID="{1B155288-A279-4AEC-AC35-32739A49E75D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d50630c-d07f-4f2c-b8c9-afa80e84f762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cb30489a-3824-4681-92db-8d636b91779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Deviseur</vt:lpstr>
      <vt:lpstr>Projet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Demaret</dc:creator>
  <cp:keywords/>
  <dc:description/>
  <cp:lastModifiedBy>Mervé Gunesel</cp:lastModifiedBy>
  <cp:revision/>
  <dcterms:created xsi:type="dcterms:W3CDTF">2022-11-24T07:51:03Z</dcterms:created>
  <dcterms:modified xsi:type="dcterms:W3CDTF">2025-06-26T08:57:53Z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dstny</vt:lpwstr>
  </property>
  <property fmtid="{D5CDD505-2E9C-101B-9397-08002B2CF9AE}" pid="3" name="TemplafyTemplateId">
    <vt:lpwstr>638048701279478798</vt:lpwstr>
  </property>
  <property fmtid="{D5CDD505-2E9C-101B-9397-08002B2CF9AE}" pid="4" name="TemplafyUserProfileId">
    <vt:lpwstr>637816415232716686</vt:lpwstr>
  </property>
  <property fmtid="{D5CDD505-2E9C-101B-9397-08002B2CF9AE}" pid="5" name="TemplafyFromBlank">
    <vt:bool>true</vt:bool>
  </property>
  <property fmtid="{D5CDD505-2E9C-101B-9397-08002B2CF9AE}" pid="6" name="ContentTypeId">
    <vt:lpwstr>0x0101006503673B68270D478ED4CCF4E489A5A7</vt:lpwstr>
  </property>
  <property fmtid="{D5CDD505-2E9C-101B-9397-08002B2CF9AE}" pid="7" name="MediaServiceImageTags">
    <vt:lpwstr/>
  </property>
</Properties>
</file>